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19\CUENTA PUBLICA 2019\CUENTA PUBLICA 2019 DEF\"/>
    </mc:Choice>
  </mc:AlternateContent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  <definedName name="_xlnm.Print_Area" localSheetId="0">PPI!$A$1:$N$60</definedName>
  </definedNames>
  <calcPr calcId="162913"/>
</workbook>
</file>

<file path=xl/calcChain.xml><?xml version="1.0" encoding="utf-8"?>
<calcChain xmlns="http://schemas.openxmlformats.org/spreadsheetml/2006/main">
  <c r="N50" i="1" l="1"/>
  <c r="M50" i="1"/>
  <c r="G50" i="1"/>
  <c r="L50" i="1" s="1"/>
  <c r="E50" i="1"/>
  <c r="N49" i="1"/>
  <c r="M49" i="1"/>
  <c r="L49" i="1"/>
  <c r="K49" i="1"/>
  <c r="N48" i="1"/>
  <c r="M48" i="1"/>
  <c r="L48" i="1"/>
  <c r="K48" i="1"/>
  <c r="F48" i="1"/>
  <c r="N47" i="1"/>
  <c r="M47" i="1"/>
  <c r="L47" i="1"/>
  <c r="K47" i="1"/>
  <c r="K46" i="1"/>
  <c r="K45" i="1"/>
  <c r="N44" i="1"/>
  <c r="M44" i="1"/>
  <c r="L44" i="1"/>
  <c r="K44" i="1"/>
  <c r="N43" i="1"/>
  <c r="M43" i="1"/>
  <c r="L43" i="1"/>
  <c r="K43" i="1"/>
  <c r="N42" i="1"/>
  <c r="M42" i="1"/>
  <c r="L42" i="1"/>
  <c r="K42" i="1"/>
  <c r="N41" i="1"/>
  <c r="M41" i="1"/>
  <c r="L41" i="1"/>
  <c r="K41" i="1"/>
  <c r="N40" i="1"/>
  <c r="M40" i="1"/>
  <c r="L40" i="1"/>
  <c r="K40" i="1"/>
  <c r="N39" i="1"/>
  <c r="M39" i="1"/>
  <c r="L39" i="1"/>
  <c r="K39" i="1"/>
  <c r="N38" i="1"/>
  <c r="M38" i="1"/>
  <c r="L38" i="1"/>
  <c r="N37" i="1"/>
  <c r="M37" i="1"/>
  <c r="L37" i="1"/>
  <c r="N36" i="1"/>
  <c r="M36" i="1"/>
  <c r="L36" i="1"/>
  <c r="G36" i="1"/>
  <c r="F36" i="1"/>
  <c r="N35" i="1"/>
  <c r="M35" i="1"/>
  <c r="L35" i="1"/>
  <c r="N32" i="1"/>
  <c r="M32" i="1"/>
  <c r="L32" i="1"/>
  <c r="G32" i="1"/>
  <c r="F32" i="1"/>
  <c r="N31" i="1"/>
  <c r="M31" i="1"/>
  <c r="L31" i="1"/>
  <c r="N28" i="1"/>
  <c r="M28" i="1"/>
  <c r="L28" i="1"/>
  <c r="F28" i="1"/>
  <c r="N27" i="1"/>
  <c r="M27" i="1"/>
  <c r="L27" i="1"/>
  <c r="F27" i="1"/>
  <c r="N26" i="1"/>
  <c r="M26" i="1"/>
  <c r="L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N21" i="1"/>
  <c r="M21" i="1"/>
  <c r="L21" i="1"/>
  <c r="K21" i="1"/>
  <c r="N20" i="1"/>
  <c r="M20" i="1"/>
  <c r="L20" i="1"/>
  <c r="K20" i="1"/>
  <c r="N19" i="1"/>
  <c r="M19" i="1"/>
  <c r="K19" i="1"/>
  <c r="N18" i="1"/>
  <c r="M18" i="1"/>
  <c r="L18" i="1"/>
  <c r="K18" i="1"/>
  <c r="N17" i="1"/>
  <c r="M17" i="1"/>
  <c r="L17" i="1"/>
  <c r="K17" i="1"/>
  <c r="K16" i="1"/>
  <c r="N15" i="1"/>
  <c r="M15" i="1"/>
  <c r="K15" i="1"/>
  <c r="N14" i="1"/>
  <c r="M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K50" i="1" l="1"/>
</calcChain>
</file>

<file path=xl/sharedStrings.xml><?xml version="1.0" encoding="utf-8"?>
<sst xmlns="http://schemas.openxmlformats.org/spreadsheetml/2006/main" count="186" uniqueCount="95">
  <si>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</si>
  <si>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</si>
  <si>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</si>
  <si>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</si>
  <si>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</si>
  <si>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</si>
  <si>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</si>
  <si>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</si>
  <si>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</si>
  <si>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</si>
  <si>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</si>
  <si>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</si>
  <si>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</si>
  <si>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</si>
  <si>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</si>
  <si>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</si>
  <si>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</si>
  <si>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</si>
  <si>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</si>
  <si>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</si>
  <si>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</si>
  <si>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</si>
  <si>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</si>
  <si>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</si>
  <si>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</si>
  <si>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</si>
  <si>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</si>
  <si>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</si>
  <si>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</si>
  <si>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</si>
  <si>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</si>
  <si>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</si>
  <si>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</si>
  <si>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</si>
  <si>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</si>
  <si>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</si>
  <si>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</si>
  <si>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</si>
  <si>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</si>
  <si>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</si>
  <si>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Instituto Cultural de León
Programas y Proyectos de Inversión
DEL 01 DE ENERO AL 31 DE DICIEMBRE DE 2019</t>
  </si>
  <si>
    <t>E</t>
  </si>
  <si>
    <t>CIUDAD ATRACTIVA</t>
  </si>
  <si>
    <t>IMPULSO A LA CREACIÓN ARTÍSTICA Y CULTURAL: Estímulo economicos de impulso a la creación en las disciplinas de Danza, Música, Literatura, Gestión Cultural, Artes visuales y Cine</t>
  </si>
  <si>
    <t>Bienal de Artes Visuales: Generar una convocatoria a través de una plataforma digital invitando a los creadores de artes visuales del país a participar con propuestas.</t>
  </si>
  <si>
    <t>Más Teatro: Generar una programación permanente en el Teatro María Grever con creadores locales e impulsar la producción teatral.</t>
  </si>
  <si>
    <t>Festival de Danza Contemporánea: Impulsar el desarrollo de la expresión dancística en la localidad a través de la muestra y diálogo de expresiones de creadores locales y nacionales.</t>
  </si>
  <si>
    <t>Todos somos teatro: Impulsar procesos creativos a partir de las artes escéncias en el barrio de San Juan de Dios</t>
  </si>
  <si>
    <t>Realizar  proyecciones de Cine de arte para León (Muestra y foro Internacional de la Cineteca, Festival de cine infantil La Matatena, Día del cine mexicano, FEstival de cine en tu barrio y en tu plaza, Cineclub, Docs Mx, Ambulante).:Producir festivales, ciclos y proyecciones en plazas públicas de películas de Cine de Arte en la ciudad.</t>
  </si>
  <si>
    <t>Teatro a una sola voz: Realizar el festival nacional itinerante de monólogos en la ciudad de León.</t>
  </si>
  <si>
    <t>Realizar una Muestra de Danza Folklórica</t>
  </si>
  <si>
    <t xml:space="preserve">Teatro Escolar: Realizar una temporada de teatro para niños y niñas para la formación de las nuevas generaciones de públicos </t>
  </si>
  <si>
    <t xml:space="preserve">Recorridos Culturales: Realizar en temprada de verano realizar los recorridos A pie por la cultura para conocer más sobre la historia de la ciudad </t>
  </si>
  <si>
    <t>Impulso a la calidad de grupos artísticos representativos</t>
  </si>
  <si>
    <t>Impulso a la movilidad de creadores leoneses</t>
  </si>
  <si>
    <t>Realizar Noches de concierto Luis Long</t>
  </si>
  <si>
    <t xml:space="preserve">Realizar actividades de difusión de los eventos culturales y artísticos </t>
  </si>
  <si>
    <t>Realizar Festejos por el Aniversario del Teatro "Manuel Doblado"</t>
  </si>
  <si>
    <t>Apoyo a proyectos Independientes/Impulso a la movilidad Internacional para artístas locales</t>
  </si>
  <si>
    <t>Realizar Exposiciones en las Galerías del Instituto Cultural de León</t>
  </si>
  <si>
    <t>Consolidación y fortalecimiento de la orquesta y coro Fundación León</t>
  </si>
  <si>
    <t>Realizar Festival Internacional de Arte Contemporaneo</t>
  </si>
  <si>
    <t>Realizar Festival Internacional Cervantino</t>
  </si>
  <si>
    <t>Realizar Festival de la Muerte</t>
  </si>
  <si>
    <t>Mantenimiento y equipamiento de la Casa de la Cultura Efrén Hernández</t>
  </si>
  <si>
    <t>Mantenimiento y equipamiento de Edificio Oficinas Generales del Instituto Cultural de León</t>
  </si>
  <si>
    <t>Mantenimiento y equipamiento de Escuela de Artes Plásticas</t>
  </si>
  <si>
    <t>Mantenimiento y equipamiento de Teatro María Grever</t>
  </si>
  <si>
    <t>Mantenimiento y equipamiento de Museo de las Identidades Leonesas (Ex cárcel Municipal</t>
  </si>
  <si>
    <t>Rehabilitación del rendondel Plaza de gallos 2da. Etapa</t>
  </si>
  <si>
    <t>Rehabilitación del Centro Cultral Plaza de gallos y fachada 2 da. Etapa</t>
  </si>
  <si>
    <t>Adquisición del Inmueble para Escuela de Artes Plasticas</t>
  </si>
  <si>
    <t>Impermeabilización de Inmuebles</t>
  </si>
  <si>
    <t xml:space="preserve">Producción de exposiciones en el Museo de las Identidades leonesas que fomenten y sensibilicen a la ciudadania en torno a la identidad y el sentido de pertenencia </t>
  </si>
  <si>
    <t>Instalación del Museo Itinerante en sitios de la ciudad para la difusión del patrimonio cultural de León</t>
  </si>
  <si>
    <t>IMPULSO A LA FORMACIÓN</t>
  </si>
  <si>
    <t>Realización la Feria Nacional de Libro</t>
  </si>
  <si>
    <t>Realización  del programa Fenal Permanente</t>
  </si>
  <si>
    <t>Realización del  Catálogo de la Arquitectura Leonesa del S. XX</t>
  </si>
  <si>
    <t>Fondo editorial ICL: Desarrollo de ediciones y publicaciones en torno al patrimonio y la cultura</t>
  </si>
  <si>
    <t>Realización de las actividades de Biblioteca en tu Plaza en espacios públicos y accesibles para las familias.</t>
  </si>
  <si>
    <t>Otorgar Apoyo a Talento de Alumnos</t>
  </si>
  <si>
    <t>Realización actividades de Perfeccionamiento Docente</t>
  </si>
  <si>
    <t>Realización de las actividades el encuentro academico y foro para las orquestas y coros infantiles</t>
  </si>
  <si>
    <t>Realización  del Congreso de Educación Artística para el Desarrollo Humano</t>
  </si>
  <si>
    <t>CONSTRUCCIÓN DE ENTORNOS SEGUROS</t>
  </si>
  <si>
    <t>Realización de los diferente programas de participación ciudadana que conforman los territorios culturales</t>
  </si>
  <si>
    <t>Bajo protesta de decir verdad declaramos que los Estados Financieros y sus notas, son razonablemente correctos y son responsabilidad del emisor.</t>
  </si>
  <si>
    <t xml:space="preserve">   DIRECTOR GENERAL
ARQ. CARLOS MARÍA FLORES RIVEIRA</t>
  </si>
  <si>
    <t>DIRECTORA DE ADMINISTRACIÓN, FINANZAS Y ASUNTOS JURÍDICOS
LIC. LIZBETH OROZCO ÁLVAREZ</t>
  </si>
  <si>
    <t>Teatro a una sola voz: Realizar el festival nacional itinerante de monólogos federal</t>
  </si>
  <si>
    <t>Realización del Dramafest como actividad complementaria del Festival Internacional de Arte Contemporaneo</t>
  </si>
  <si>
    <t>Consolidación de la fachada, lobby y foyer del Teatro Manuel Doblado</t>
  </si>
  <si>
    <t>Rehabilitación de la Casa de la Cultura Diego Rivera 1ra etapa</t>
  </si>
  <si>
    <t>Realización del equipamiento de Casa Luis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</si>
</sst>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wrapText="1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8" applyFont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left" vertical="center" wrapText="1"/>
      <protection locked="0"/>
    </xf>
    <xf numFmtId="0" fontId="12" fillId="0" borderId="7" xfId="0" applyFont="1" applyFill="1" applyBorder="1" applyAlignment="1" applyProtection="1">
      <alignment horizontal="left" vertical="center"/>
      <protection locked="0"/>
    </xf>
    <xf numFmtId="4" fontId="12" fillId="0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9" fontId="0" fillId="0" borderId="7" xfId="17" applyFont="1" applyBorder="1" applyAlignment="1" applyProtection="1">
      <alignment vertical="center"/>
      <protection locked="0"/>
    </xf>
    <xf numFmtId="10" fontId="0" fillId="0" borderId="7" xfId="17" applyNumberFormat="1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8" xfId="8" applyFont="1" applyBorder="1" applyAlignment="1" applyProtection="1">
      <alignment horizontal="center" vertical="top" wrapText="1"/>
      <protection locked="0"/>
    </xf>
    <xf numFmtId="0" fontId="9" fillId="0" borderId="0" xfId="8" applyFont="1" applyBorder="1" applyAlignment="1" applyProtection="1">
      <alignment horizontal="center" vertical="top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showGridLines="0" tabSelected="1" zoomScaleNormal="100" workbookViewId="0">
      <selection sqref="A1:N60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9.33203125" style="4" customWidth="1"/>
    <col min="6" max="6" width="17.83203125" style="4" customWidth="1"/>
    <col min="7" max="7" width="18.1640625" style="4" customWidth="1"/>
    <col min="8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43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ht="72" x14ac:dyDescent="0.2">
      <c r="A4" s="32" t="s">
        <v>41</v>
      </c>
      <c r="B4" s="32" t="s">
        <v>42</v>
      </c>
      <c r="C4" s="34" t="s">
        <v>43</v>
      </c>
      <c r="D4" s="38">
        <v>5018</v>
      </c>
      <c r="E4" s="36">
        <v>80000</v>
      </c>
      <c r="F4" s="36">
        <v>270709.21000000002</v>
      </c>
      <c r="G4" s="36">
        <v>171768.23</v>
      </c>
      <c r="H4" s="37">
        <v>6</v>
      </c>
      <c r="I4" s="37">
        <v>6</v>
      </c>
      <c r="J4" s="37">
        <v>6</v>
      </c>
      <c r="K4" s="39">
        <f t="shared" ref="K4:K49" si="0">+G4/E4</f>
        <v>2.1471028750000003</v>
      </c>
      <c r="L4" s="39">
        <f t="shared" ref="L4:L50" si="1">+G4/F4</f>
        <v>0.63451195472810107</v>
      </c>
      <c r="M4" s="40">
        <f t="shared" ref="M4:M50" si="2">+J4/H4</f>
        <v>1</v>
      </c>
      <c r="N4" s="40">
        <f t="shared" ref="N4:N50" si="3">+J4/I4</f>
        <v>1</v>
      </c>
    </row>
    <row r="5" spans="1:14" ht="60" x14ac:dyDescent="0.2">
      <c r="A5" s="32" t="s">
        <v>41</v>
      </c>
      <c r="B5" s="32" t="s">
        <v>42</v>
      </c>
      <c r="C5" s="34" t="s">
        <v>45</v>
      </c>
      <c r="D5" s="38">
        <v>5018</v>
      </c>
      <c r="E5" s="36">
        <v>20000</v>
      </c>
      <c r="F5" s="36">
        <v>574595.35</v>
      </c>
      <c r="G5" s="36">
        <v>574595.35</v>
      </c>
      <c r="H5" s="37">
        <v>10</v>
      </c>
      <c r="I5" s="37">
        <v>10</v>
      </c>
      <c r="J5" s="37">
        <v>10</v>
      </c>
      <c r="K5" s="39">
        <f t="shared" si="0"/>
        <v>28.729767499999998</v>
      </c>
      <c r="L5" s="39">
        <f t="shared" si="1"/>
        <v>1</v>
      </c>
      <c r="M5" s="40">
        <f t="shared" si="2"/>
        <v>1</v>
      </c>
      <c r="N5" s="40">
        <f t="shared" si="3"/>
        <v>1</v>
      </c>
    </row>
    <row r="6" spans="1:14" ht="72" x14ac:dyDescent="0.2">
      <c r="A6" s="32" t="s">
        <v>41</v>
      </c>
      <c r="B6" s="32" t="s">
        <v>42</v>
      </c>
      <c r="C6" s="34" t="s">
        <v>46</v>
      </c>
      <c r="D6" s="38">
        <v>5018</v>
      </c>
      <c r="E6" s="36">
        <v>10000</v>
      </c>
      <c r="F6" s="36">
        <v>111904.12</v>
      </c>
      <c r="G6" s="36">
        <v>111904.12</v>
      </c>
      <c r="H6" s="37">
        <v>9</v>
      </c>
      <c r="I6" s="37">
        <v>9</v>
      </c>
      <c r="J6" s="37">
        <v>8</v>
      </c>
      <c r="K6" s="39">
        <f t="shared" si="0"/>
        <v>11.190412</v>
      </c>
      <c r="L6" s="39">
        <f t="shared" si="1"/>
        <v>1</v>
      </c>
      <c r="M6" s="40">
        <f t="shared" si="2"/>
        <v>0.88888888888888884</v>
      </c>
      <c r="N6" s="40">
        <f t="shared" si="3"/>
        <v>0.88888888888888884</v>
      </c>
    </row>
    <row r="7" spans="1:14" ht="48" x14ac:dyDescent="0.2">
      <c r="A7" s="32" t="s">
        <v>41</v>
      </c>
      <c r="B7" s="32" t="s">
        <v>42</v>
      </c>
      <c r="C7" s="34" t="s">
        <v>47</v>
      </c>
      <c r="D7" s="38">
        <v>5018</v>
      </c>
      <c r="E7" s="36">
        <v>15000</v>
      </c>
      <c r="F7" s="36">
        <v>85000</v>
      </c>
      <c r="G7" s="36">
        <v>83611</v>
      </c>
      <c r="H7" s="37">
        <v>10</v>
      </c>
      <c r="I7" s="37">
        <v>10</v>
      </c>
      <c r="J7" s="37">
        <v>10</v>
      </c>
      <c r="K7" s="39">
        <f t="shared" si="0"/>
        <v>5.5740666666666669</v>
      </c>
      <c r="L7" s="39">
        <f t="shared" si="1"/>
        <v>0.98365882352941181</v>
      </c>
      <c r="M7" s="40">
        <f t="shared" si="2"/>
        <v>1</v>
      </c>
      <c r="N7" s="40">
        <f t="shared" si="3"/>
        <v>1</v>
      </c>
    </row>
    <row r="8" spans="1:14" ht="120" x14ac:dyDescent="0.2">
      <c r="A8" s="32" t="s">
        <v>41</v>
      </c>
      <c r="B8" s="32" t="s">
        <v>42</v>
      </c>
      <c r="C8" s="34" t="s">
        <v>48</v>
      </c>
      <c r="D8" s="38">
        <v>5018</v>
      </c>
      <c r="E8" s="36">
        <v>60000</v>
      </c>
      <c r="F8" s="36">
        <v>154093.69</v>
      </c>
      <c r="G8" s="36">
        <v>154093.69</v>
      </c>
      <c r="H8" s="37">
        <v>114</v>
      </c>
      <c r="I8" s="37">
        <v>114</v>
      </c>
      <c r="J8" s="37">
        <v>114</v>
      </c>
      <c r="K8" s="39">
        <f t="shared" si="0"/>
        <v>2.5682281666666666</v>
      </c>
      <c r="L8" s="39">
        <f t="shared" si="1"/>
        <v>1</v>
      </c>
      <c r="M8" s="40">
        <f t="shared" si="2"/>
        <v>1</v>
      </c>
      <c r="N8" s="40">
        <f t="shared" si="3"/>
        <v>1</v>
      </c>
    </row>
    <row r="9" spans="1:14" ht="36" x14ac:dyDescent="0.2">
      <c r="A9" s="32" t="s">
        <v>41</v>
      </c>
      <c r="B9" s="32" t="s">
        <v>42</v>
      </c>
      <c r="C9" s="34" t="s">
        <v>49</v>
      </c>
      <c r="D9" s="38">
        <v>5018</v>
      </c>
      <c r="E9" s="36">
        <v>10000</v>
      </c>
      <c r="F9" s="36">
        <v>100000</v>
      </c>
      <c r="G9" s="36">
        <v>73160.36</v>
      </c>
      <c r="H9" s="37">
        <v>6</v>
      </c>
      <c r="I9" s="37">
        <v>6</v>
      </c>
      <c r="J9" s="37">
        <v>6</v>
      </c>
      <c r="K9" s="39">
        <f t="shared" si="0"/>
        <v>7.3160360000000004</v>
      </c>
      <c r="L9" s="39">
        <f t="shared" si="1"/>
        <v>0.73160360000000002</v>
      </c>
      <c r="M9" s="40">
        <f t="shared" si="2"/>
        <v>1</v>
      </c>
      <c r="N9" s="40">
        <f t="shared" si="3"/>
        <v>1</v>
      </c>
    </row>
    <row r="10" spans="1:14" ht="36" x14ac:dyDescent="0.2">
      <c r="A10" s="32" t="s">
        <v>41</v>
      </c>
      <c r="B10" s="32" t="s">
        <v>42</v>
      </c>
      <c r="C10" s="34" t="s">
        <v>90</v>
      </c>
      <c r="D10" s="38">
        <v>5018</v>
      </c>
      <c r="E10" s="36">
        <v>0</v>
      </c>
      <c r="F10" s="36">
        <v>1350000</v>
      </c>
      <c r="G10" s="36">
        <v>1350000</v>
      </c>
      <c r="H10" s="37">
        <v>1</v>
      </c>
      <c r="I10" s="37">
        <v>1</v>
      </c>
      <c r="J10" s="37">
        <v>1</v>
      </c>
      <c r="K10" s="39">
        <v>0</v>
      </c>
      <c r="L10" s="39">
        <f t="shared" si="1"/>
        <v>1</v>
      </c>
      <c r="M10" s="40">
        <f t="shared" si="2"/>
        <v>1</v>
      </c>
      <c r="N10" s="40">
        <f t="shared" si="3"/>
        <v>1</v>
      </c>
    </row>
    <row r="11" spans="1:14" ht="24" x14ac:dyDescent="0.2">
      <c r="A11" s="32" t="s">
        <v>41</v>
      </c>
      <c r="B11" s="32" t="s">
        <v>42</v>
      </c>
      <c r="C11" s="34" t="s">
        <v>50</v>
      </c>
      <c r="D11" s="38">
        <v>5018</v>
      </c>
      <c r="E11" s="36">
        <v>30000</v>
      </c>
      <c r="F11" s="36">
        <v>119683.78</v>
      </c>
      <c r="G11" s="36">
        <v>119683.78</v>
      </c>
      <c r="H11" s="37">
        <v>10</v>
      </c>
      <c r="I11" s="37">
        <v>10</v>
      </c>
      <c r="J11" s="37">
        <v>10</v>
      </c>
      <c r="K11" s="39">
        <f t="shared" si="0"/>
        <v>3.9894593333333335</v>
      </c>
      <c r="L11" s="39">
        <f t="shared" si="1"/>
        <v>1</v>
      </c>
      <c r="M11" s="40">
        <f t="shared" si="2"/>
        <v>1</v>
      </c>
      <c r="N11" s="40">
        <f t="shared" si="3"/>
        <v>1</v>
      </c>
    </row>
    <row r="12" spans="1:14" ht="48" x14ac:dyDescent="0.2">
      <c r="A12" s="32" t="s">
        <v>41</v>
      </c>
      <c r="B12" s="32" t="s">
        <v>42</v>
      </c>
      <c r="C12" s="34" t="s">
        <v>51</v>
      </c>
      <c r="D12" s="38">
        <v>5018</v>
      </c>
      <c r="E12" s="36">
        <v>100000</v>
      </c>
      <c r="F12" s="36">
        <v>250000</v>
      </c>
      <c r="G12" s="36">
        <v>171148.6</v>
      </c>
      <c r="H12" s="37">
        <v>62</v>
      </c>
      <c r="I12" s="37">
        <v>62</v>
      </c>
      <c r="J12" s="37">
        <v>62</v>
      </c>
      <c r="K12" s="39">
        <f t="shared" si="0"/>
        <v>1.7114860000000001</v>
      </c>
      <c r="L12" s="39">
        <f t="shared" si="1"/>
        <v>0.68459440000000005</v>
      </c>
      <c r="M12" s="40">
        <f t="shared" si="2"/>
        <v>1</v>
      </c>
      <c r="N12" s="40">
        <f t="shared" si="3"/>
        <v>1</v>
      </c>
    </row>
    <row r="13" spans="1:14" ht="60" x14ac:dyDescent="0.2">
      <c r="A13" s="32" t="s">
        <v>41</v>
      </c>
      <c r="B13" s="32" t="s">
        <v>42</v>
      </c>
      <c r="C13" s="34" t="s">
        <v>52</v>
      </c>
      <c r="D13" s="38">
        <v>5018</v>
      </c>
      <c r="E13" s="36">
        <v>15000</v>
      </c>
      <c r="F13" s="36">
        <v>28160.1</v>
      </c>
      <c r="G13" s="36">
        <v>28160.1</v>
      </c>
      <c r="H13" s="37">
        <v>4</v>
      </c>
      <c r="I13" s="37">
        <v>4</v>
      </c>
      <c r="J13" s="37">
        <v>4</v>
      </c>
      <c r="K13" s="39">
        <f t="shared" si="0"/>
        <v>1.87734</v>
      </c>
      <c r="L13" s="39">
        <f t="shared" si="1"/>
        <v>1</v>
      </c>
      <c r="M13" s="40">
        <f t="shared" si="2"/>
        <v>1</v>
      </c>
      <c r="N13" s="40">
        <f t="shared" si="3"/>
        <v>1</v>
      </c>
    </row>
    <row r="14" spans="1:14" ht="60" x14ac:dyDescent="0.2">
      <c r="A14" s="32" t="s">
        <v>41</v>
      </c>
      <c r="B14" s="32" t="s">
        <v>42</v>
      </c>
      <c r="C14" s="34" t="s">
        <v>44</v>
      </c>
      <c r="D14" s="38">
        <v>5018</v>
      </c>
      <c r="E14" s="36">
        <v>750000</v>
      </c>
      <c r="F14" s="36">
        <v>0</v>
      </c>
      <c r="G14" s="36">
        <v>0</v>
      </c>
      <c r="H14" s="37">
        <v>1</v>
      </c>
      <c r="I14" s="37">
        <v>1</v>
      </c>
      <c r="J14" s="37">
        <v>1</v>
      </c>
      <c r="K14" s="39">
        <f t="shared" si="0"/>
        <v>0</v>
      </c>
      <c r="L14" s="39">
        <v>0</v>
      </c>
      <c r="M14" s="40">
        <f t="shared" si="2"/>
        <v>1</v>
      </c>
      <c r="N14" s="40">
        <f t="shared" si="3"/>
        <v>1</v>
      </c>
    </row>
    <row r="15" spans="1:14" ht="24" x14ac:dyDescent="0.2">
      <c r="A15" s="32" t="s">
        <v>41</v>
      </c>
      <c r="B15" s="32" t="s">
        <v>42</v>
      </c>
      <c r="C15" s="34" t="s">
        <v>53</v>
      </c>
      <c r="D15" s="38">
        <v>5018</v>
      </c>
      <c r="E15" s="36">
        <v>20000</v>
      </c>
      <c r="F15" s="36">
        <v>0</v>
      </c>
      <c r="G15" s="36">
        <v>0</v>
      </c>
      <c r="H15" s="37">
        <v>4</v>
      </c>
      <c r="I15" s="37">
        <v>4</v>
      </c>
      <c r="J15" s="37">
        <v>4</v>
      </c>
      <c r="K15" s="39">
        <f t="shared" si="0"/>
        <v>0</v>
      </c>
      <c r="L15" s="39">
        <v>0</v>
      </c>
      <c r="M15" s="40">
        <f t="shared" si="2"/>
        <v>1</v>
      </c>
      <c r="N15" s="40">
        <f t="shared" si="3"/>
        <v>1</v>
      </c>
    </row>
    <row r="16" spans="1:14" ht="24" x14ac:dyDescent="0.2">
      <c r="A16" s="32" t="s">
        <v>41</v>
      </c>
      <c r="B16" s="32" t="s">
        <v>42</v>
      </c>
      <c r="C16" s="34" t="s">
        <v>54</v>
      </c>
      <c r="D16" s="38">
        <v>5018</v>
      </c>
      <c r="E16" s="36">
        <v>20000</v>
      </c>
      <c r="F16" s="36">
        <v>0</v>
      </c>
      <c r="G16" s="36">
        <v>0</v>
      </c>
      <c r="H16" s="37">
        <v>0</v>
      </c>
      <c r="I16" s="37">
        <v>0</v>
      </c>
      <c r="J16" s="37">
        <v>0</v>
      </c>
      <c r="K16" s="39">
        <f t="shared" si="0"/>
        <v>0</v>
      </c>
      <c r="L16" s="39">
        <v>0</v>
      </c>
      <c r="M16" s="40">
        <v>0</v>
      </c>
      <c r="N16" s="40">
        <v>0</v>
      </c>
    </row>
    <row r="17" spans="1:14" ht="24" x14ac:dyDescent="0.2">
      <c r="A17" s="32" t="s">
        <v>41</v>
      </c>
      <c r="B17" s="32" t="s">
        <v>42</v>
      </c>
      <c r="C17" s="34" t="s">
        <v>55</v>
      </c>
      <c r="D17" s="38">
        <v>5018</v>
      </c>
      <c r="E17" s="36">
        <v>20000</v>
      </c>
      <c r="F17" s="36">
        <v>2236.0100000000002</v>
      </c>
      <c r="G17" s="36">
        <v>2236.0100000000002</v>
      </c>
      <c r="H17" s="37">
        <v>18</v>
      </c>
      <c r="I17" s="37">
        <v>18</v>
      </c>
      <c r="J17" s="37">
        <v>18</v>
      </c>
      <c r="K17" s="39">
        <f t="shared" si="0"/>
        <v>0.11180050000000001</v>
      </c>
      <c r="L17" s="39">
        <f t="shared" si="1"/>
        <v>1</v>
      </c>
      <c r="M17" s="40">
        <f t="shared" si="2"/>
        <v>1</v>
      </c>
      <c r="N17" s="40">
        <f t="shared" si="3"/>
        <v>1</v>
      </c>
    </row>
    <row r="18" spans="1:14" ht="24" x14ac:dyDescent="0.2">
      <c r="A18" s="32" t="s">
        <v>41</v>
      </c>
      <c r="B18" s="32" t="s">
        <v>42</v>
      </c>
      <c r="C18" s="34" t="s">
        <v>56</v>
      </c>
      <c r="D18" s="38">
        <v>5018</v>
      </c>
      <c r="E18" s="36">
        <v>171255</v>
      </c>
      <c r="F18" s="36">
        <v>446495.24</v>
      </c>
      <c r="G18" s="36">
        <v>446495.24</v>
      </c>
      <c r="H18" s="37">
        <v>37</v>
      </c>
      <c r="I18" s="37">
        <v>37</v>
      </c>
      <c r="J18" s="37">
        <v>37</v>
      </c>
      <c r="K18" s="39">
        <f t="shared" si="0"/>
        <v>2.6071953519605264</v>
      </c>
      <c r="L18" s="39">
        <f t="shared" si="1"/>
        <v>1</v>
      </c>
      <c r="M18" s="40">
        <f t="shared" si="2"/>
        <v>1</v>
      </c>
      <c r="N18" s="40">
        <f t="shared" si="3"/>
        <v>1</v>
      </c>
    </row>
    <row r="19" spans="1:14" ht="24" x14ac:dyDescent="0.2">
      <c r="A19" s="32" t="s">
        <v>41</v>
      </c>
      <c r="B19" s="32" t="s">
        <v>42</v>
      </c>
      <c r="C19" s="34" t="s">
        <v>57</v>
      </c>
      <c r="D19" s="38">
        <v>5018</v>
      </c>
      <c r="E19" s="36">
        <v>150000</v>
      </c>
      <c r="F19" s="36">
        <v>0</v>
      </c>
      <c r="G19" s="36">
        <v>0</v>
      </c>
      <c r="H19" s="37">
        <v>1</v>
      </c>
      <c r="I19" s="37">
        <v>1</v>
      </c>
      <c r="J19" s="37">
        <v>1</v>
      </c>
      <c r="K19" s="39">
        <f t="shared" si="0"/>
        <v>0</v>
      </c>
      <c r="L19" s="39">
        <v>0</v>
      </c>
      <c r="M19" s="40">
        <f t="shared" si="2"/>
        <v>1</v>
      </c>
      <c r="N19" s="40">
        <f t="shared" si="3"/>
        <v>1</v>
      </c>
    </row>
    <row r="20" spans="1:14" ht="48" x14ac:dyDescent="0.2">
      <c r="A20" s="32" t="s">
        <v>41</v>
      </c>
      <c r="B20" s="32" t="s">
        <v>42</v>
      </c>
      <c r="C20" s="34" t="s">
        <v>58</v>
      </c>
      <c r="D20" s="38">
        <v>5018</v>
      </c>
      <c r="E20" s="36">
        <v>20000</v>
      </c>
      <c r="F20" s="36">
        <v>147325.98000000001</v>
      </c>
      <c r="G20" s="36">
        <v>147325.98000000001</v>
      </c>
      <c r="H20" s="37">
        <v>2</v>
      </c>
      <c r="I20" s="37">
        <v>2</v>
      </c>
      <c r="J20" s="37">
        <v>2</v>
      </c>
      <c r="K20" s="39">
        <f t="shared" si="0"/>
        <v>7.3662990000000006</v>
      </c>
      <c r="L20" s="39">
        <f t="shared" si="1"/>
        <v>1</v>
      </c>
      <c r="M20" s="40">
        <f t="shared" si="2"/>
        <v>1</v>
      </c>
      <c r="N20" s="40">
        <f t="shared" si="3"/>
        <v>1</v>
      </c>
    </row>
    <row r="21" spans="1:14" ht="36" x14ac:dyDescent="0.2">
      <c r="A21" s="32" t="s">
        <v>41</v>
      </c>
      <c r="B21" s="32" t="s">
        <v>42</v>
      </c>
      <c r="C21" s="34" t="s">
        <v>59</v>
      </c>
      <c r="D21" s="38">
        <v>5018</v>
      </c>
      <c r="E21" s="36">
        <v>200000</v>
      </c>
      <c r="F21" s="36">
        <v>1365018.46</v>
      </c>
      <c r="G21" s="36">
        <v>1365018.46</v>
      </c>
      <c r="H21" s="37">
        <v>20</v>
      </c>
      <c r="I21" s="37">
        <v>20</v>
      </c>
      <c r="J21" s="37">
        <v>20</v>
      </c>
      <c r="K21" s="39">
        <f t="shared" si="0"/>
        <v>6.8250922999999997</v>
      </c>
      <c r="L21" s="39">
        <f t="shared" si="1"/>
        <v>1</v>
      </c>
      <c r="M21" s="40">
        <f t="shared" si="2"/>
        <v>1</v>
      </c>
      <c r="N21" s="40">
        <f t="shared" si="3"/>
        <v>1</v>
      </c>
    </row>
    <row r="22" spans="1:14" ht="24" x14ac:dyDescent="0.2">
      <c r="A22" s="32" t="s">
        <v>41</v>
      </c>
      <c r="B22" s="32" t="s">
        <v>42</v>
      </c>
      <c r="C22" s="34" t="s">
        <v>60</v>
      </c>
      <c r="D22" s="38">
        <v>5018</v>
      </c>
      <c r="E22" s="36">
        <v>0</v>
      </c>
      <c r="F22" s="36">
        <v>1792568</v>
      </c>
      <c r="G22" s="36">
        <v>1792568</v>
      </c>
      <c r="H22" s="37">
        <v>1</v>
      </c>
      <c r="I22" s="37">
        <v>1</v>
      </c>
      <c r="J22" s="37">
        <v>1</v>
      </c>
      <c r="K22" s="39">
        <v>0</v>
      </c>
      <c r="L22" s="39">
        <f t="shared" si="1"/>
        <v>1</v>
      </c>
      <c r="M22" s="40">
        <f t="shared" si="2"/>
        <v>1</v>
      </c>
      <c r="N22" s="40">
        <f t="shared" si="3"/>
        <v>1</v>
      </c>
    </row>
    <row r="23" spans="1:14" ht="24" x14ac:dyDescent="0.2">
      <c r="A23" s="32" t="s">
        <v>41</v>
      </c>
      <c r="B23" s="32" t="s">
        <v>42</v>
      </c>
      <c r="C23" s="34" t="s">
        <v>61</v>
      </c>
      <c r="D23" s="38">
        <v>5018</v>
      </c>
      <c r="E23" s="36">
        <v>2500000</v>
      </c>
      <c r="F23" s="36">
        <v>4765263.05</v>
      </c>
      <c r="G23" s="36">
        <v>4454082.88</v>
      </c>
      <c r="H23" s="37">
        <v>1</v>
      </c>
      <c r="I23" s="37">
        <v>1</v>
      </c>
      <c r="J23" s="37">
        <v>1</v>
      </c>
      <c r="K23" s="39">
        <f t="shared" si="0"/>
        <v>1.7816331519999999</v>
      </c>
      <c r="L23" s="39">
        <f t="shared" si="1"/>
        <v>0.9346982177615567</v>
      </c>
      <c r="M23" s="40">
        <f t="shared" si="2"/>
        <v>1</v>
      </c>
      <c r="N23" s="40">
        <f t="shared" si="3"/>
        <v>1</v>
      </c>
    </row>
    <row r="24" spans="1:14" ht="24" x14ac:dyDescent="0.2">
      <c r="A24" s="32" t="s">
        <v>41</v>
      </c>
      <c r="B24" s="32" t="s">
        <v>42</v>
      </c>
      <c r="C24" s="34" t="s">
        <v>62</v>
      </c>
      <c r="D24" s="38">
        <v>5018</v>
      </c>
      <c r="E24" s="36">
        <v>30000</v>
      </c>
      <c r="F24" s="36">
        <v>1000000</v>
      </c>
      <c r="G24" s="36">
        <v>973490.66</v>
      </c>
      <c r="H24" s="37">
        <v>1</v>
      </c>
      <c r="I24" s="37">
        <v>1</v>
      </c>
      <c r="J24" s="37">
        <v>1</v>
      </c>
      <c r="K24" s="39">
        <f t="shared" si="0"/>
        <v>32.449688666666667</v>
      </c>
      <c r="L24" s="39">
        <f t="shared" si="1"/>
        <v>0.97349066000000006</v>
      </c>
      <c r="M24" s="40">
        <f t="shared" si="2"/>
        <v>1</v>
      </c>
      <c r="N24" s="40">
        <f t="shared" si="3"/>
        <v>1</v>
      </c>
    </row>
    <row r="25" spans="1:14" ht="12" x14ac:dyDescent="0.2">
      <c r="A25" s="32" t="s">
        <v>41</v>
      </c>
      <c r="B25" s="32" t="s">
        <v>42</v>
      </c>
      <c r="C25" s="34" t="s">
        <v>63</v>
      </c>
      <c r="D25" s="38">
        <v>5018</v>
      </c>
      <c r="E25" s="36">
        <v>20000</v>
      </c>
      <c r="F25" s="36">
        <v>95315.63</v>
      </c>
      <c r="G25" s="36">
        <v>95315.63</v>
      </c>
      <c r="H25" s="37">
        <v>1</v>
      </c>
      <c r="I25" s="37">
        <v>1</v>
      </c>
      <c r="J25" s="37">
        <v>1</v>
      </c>
      <c r="K25" s="39">
        <f t="shared" si="0"/>
        <v>4.7657815000000001</v>
      </c>
      <c r="L25" s="39">
        <f t="shared" si="1"/>
        <v>1</v>
      </c>
      <c r="M25" s="40">
        <f t="shared" si="2"/>
        <v>1</v>
      </c>
      <c r="N25" s="40">
        <f t="shared" si="3"/>
        <v>1</v>
      </c>
    </row>
    <row r="26" spans="1:14" ht="48" x14ac:dyDescent="0.2">
      <c r="A26" s="32" t="s">
        <v>41</v>
      </c>
      <c r="B26" s="32" t="s">
        <v>42</v>
      </c>
      <c r="C26" s="41" t="s">
        <v>91</v>
      </c>
      <c r="D26" s="38">
        <v>5018</v>
      </c>
      <c r="E26" s="36">
        <v>0</v>
      </c>
      <c r="F26" s="36">
        <v>2500000</v>
      </c>
      <c r="G26" s="36">
        <v>2327838.2799999998</v>
      </c>
      <c r="H26" s="37">
        <v>1</v>
      </c>
      <c r="I26" s="37">
        <v>1</v>
      </c>
      <c r="J26" s="37">
        <v>1</v>
      </c>
      <c r="K26" s="39">
        <v>0</v>
      </c>
      <c r="L26" s="39">
        <f t="shared" si="1"/>
        <v>0.93113531199999988</v>
      </c>
      <c r="M26" s="40">
        <f t="shared" si="2"/>
        <v>1</v>
      </c>
      <c r="N26" s="40">
        <f t="shared" si="3"/>
        <v>1</v>
      </c>
    </row>
    <row r="27" spans="1:14" ht="12" x14ac:dyDescent="0.2">
      <c r="A27" s="32" t="s">
        <v>41</v>
      </c>
      <c r="B27" s="32" t="s">
        <v>42</v>
      </c>
      <c r="C27" s="42" t="s">
        <v>92</v>
      </c>
      <c r="D27" s="38">
        <v>5018</v>
      </c>
      <c r="E27" s="36">
        <v>0</v>
      </c>
      <c r="F27" s="36">
        <f>3000000+12000000</f>
        <v>15000000</v>
      </c>
      <c r="G27" s="36">
        <v>3000000</v>
      </c>
      <c r="H27" s="37">
        <v>1</v>
      </c>
      <c r="I27" s="37">
        <v>1</v>
      </c>
      <c r="J27" s="37">
        <v>1</v>
      </c>
      <c r="K27" s="39">
        <v>0</v>
      </c>
      <c r="L27" s="39">
        <f t="shared" si="1"/>
        <v>0.2</v>
      </c>
      <c r="M27" s="40">
        <f t="shared" si="2"/>
        <v>1</v>
      </c>
      <c r="N27" s="40">
        <f t="shared" si="3"/>
        <v>1</v>
      </c>
    </row>
    <row r="28" spans="1:14" ht="12" x14ac:dyDescent="0.2">
      <c r="A28" s="32" t="s">
        <v>41</v>
      </c>
      <c r="B28" s="32" t="s">
        <v>42</v>
      </c>
      <c r="C28" s="35" t="s">
        <v>93</v>
      </c>
      <c r="D28" s="38">
        <v>5018</v>
      </c>
      <c r="E28" s="36">
        <v>0</v>
      </c>
      <c r="F28" s="36">
        <f>68121.46+4931878.54</f>
        <v>5000000</v>
      </c>
      <c r="G28" s="36">
        <v>5000000</v>
      </c>
      <c r="H28" s="37">
        <v>1</v>
      </c>
      <c r="I28" s="37">
        <v>1</v>
      </c>
      <c r="J28" s="37">
        <v>1</v>
      </c>
      <c r="K28" s="39">
        <v>0</v>
      </c>
      <c r="L28" s="39">
        <f t="shared" si="1"/>
        <v>1</v>
      </c>
      <c r="M28" s="40">
        <f t="shared" si="2"/>
        <v>1</v>
      </c>
      <c r="N28" s="40">
        <f t="shared" si="3"/>
        <v>1</v>
      </c>
    </row>
    <row r="29" spans="1:14" ht="24" x14ac:dyDescent="0.2">
      <c r="A29" s="32" t="s">
        <v>41</v>
      </c>
      <c r="B29" s="32" t="s">
        <v>42</v>
      </c>
      <c r="C29" s="34" t="s">
        <v>64</v>
      </c>
      <c r="D29" s="38">
        <v>5018</v>
      </c>
      <c r="E29" s="36">
        <v>0</v>
      </c>
      <c r="F29" s="36">
        <v>0</v>
      </c>
      <c r="G29" s="36">
        <v>0</v>
      </c>
      <c r="H29" s="37">
        <v>0</v>
      </c>
      <c r="I29" s="37">
        <v>0</v>
      </c>
      <c r="J29" s="37">
        <v>0</v>
      </c>
      <c r="K29" s="39">
        <v>0</v>
      </c>
      <c r="L29" s="39">
        <v>0</v>
      </c>
      <c r="M29" s="40">
        <v>0</v>
      </c>
      <c r="N29" s="40">
        <v>0</v>
      </c>
    </row>
    <row r="30" spans="1:14" ht="36" x14ac:dyDescent="0.2">
      <c r="A30" s="32" t="s">
        <v>41</v>
      </c>
      <c r="B30" s="32" t="s">
        <v>42</v>
      </c>
      <c r="C30" s="34" t="s">
        <v>65</v>
      </c>
      <c r="D30" s="38">
        <v>5018</v>
      </c>
      <c r="E30" s="36">
        <v>0</v>
      </c>
      <c r="F30" s="36">
        <v>0</v>
      </c>
      <c r="G30" s="36">
        <v>0</v>
      </c>
      <c r="H30" s="37">
        <v>0</v>
      </c>
      <c r="I30" s="37">
        <v>0</v>
      </c>
      <c r="J30" s="37">
        <v>0</v>
      </c>
      <c r="K30" s="39">
        <v>0</v>
      </c>
      <c r="L30" s="39">
        <v>0</v>
      </c>
      <c r="M30" s="40">
        <v>0</v>
      </c>
      <c r="N30" s="40">
        <v>0</v>
      </c>
    </row>
    <row r="31" spans="1:14" ht="24" x14ac:dyDescent="0.2">
      <c r="A31" s="32" t="s">
        <v>41</v>
      </c>
      <c r="B31" s="32" t="s">
        <v>42</v>
      </c>
      <c r="C31" s="34" t="s">
        <v>66</v>
      </c>
      <c r="D31" s="38">
        <v>5018</v>
      </c>
      <c r="E31" s="36">
        <v>0</v>
      </c>
      <c r="F31" s="36">
        <v>1120000</v>
      </c>
      <c r="G31" s="36">
        <v>1120000</v>
      </c>
      <c r="H31" s="37">
        <v>1</v>
      </c>
      <c r="I31" s="37">
        <v>1</v>
      </c>
      <c r="J31" s="37">
        <v>1</v>
      </c>
      <c r="K31" s="39">
        <v>0</v>
      </c>
      <c r="L31" s="39">
        <f t="shared" si="1"/>
        <v>1</v>
      </c>
      <c r="M31" s="40">
        <f t="shared" si="2"/>
        <v>1</v>
      </c>
      <c r="N31" s="40">
        <f t="shared" si="3"/>
        <v>1</v>
      </c>
    </row>
    <row r="32" spans="1:14" ht="24" x14ac:dyDescent="0.2">
      <c r="A32" s="32" t="s">
        <v>41</v>
      </c>
      <c r="B32" s="32" t="s">
        <v>42</v>
      </c>
      <c r="C32" s="34" t="s">
        <v>94</v>
      </c>
      <c r="D32" s="38">
        <v>5018</v>
      </c>
      <c r="E32" s="36">
        <v>0</v>
      </c>
      <c r="F32" s="36">
        <f>180000+512000</f>
        <v>692000</v>
      </c>
      <c r="G32" s="36">
        <f t="shared" ref="G32" si="4">180000+512000</f>
        <v>692000</v>
      </c>
      <c r="H32" s="37">
        <v>1</v>
      </c>
      <c r="I32" s="37">
        <v>1</v>
      </c>
      <c r="J32" s="37">
        <v>1</v>
      </c>
      <c r="K32" s="39">
        <v>0</v>
      </c>
      <c r="L32" s="39">
        <f t="shared" si="1"/>
        <v>1</v>
      </c>
      <c r="M32" s="40">
        <f t="shared" si="2"/>
        <v>1</v>
      </c>
      <c r="N32" s="40">
        <f t="shared" si="3"/>
        <v>1</v>
      </c>
    </row>
    <row r="33" spans="1:14" ht="24" x14ac:dyDescent="0.2">
      <c r="A33" s="32" t="s">
        <v>41</v>
      </c>
      <c r="B33" s="32" t="s">
        <v>42</v>
      </c>
      <c r="C33" s="34" t="s">
        <v>67</v>
      </c>
      <c r="D33" s="38">
        <v>5018</v>
      </c>
      <c r="E33" s="36">
        <v>0</v>
      </c>
      <c r="F33" s="36">
        <v>0</v>
      </c>
      <c r="G33" s="36">
        <v>0</v>
      </c>
      <c r="H33" s="37">
        <v>0</v>
      </c>
      <c r="I33" s="37">
        <v>0</v>
      </c>
      <c r="J33" s="37">
        <v>0</v>
      </c>
      <c r="K33" s="39">
        <v>0</v>
      </c>
      <c r="L33" s="39">
        <v>0</v>
      </c>
      <c r="M33" s="40">
        <v>0</v>
      </c>
      <c r="N33" s="40">
        <v>0</v>
      </c>
    </row>
    <row r="34" spans="1:14" ht="36" x14ac:dyDescent="0.2">
      <c r="A34" s="32" t="s">
        <v>41</v>
      </c>
      <c r="B34" s="32" t="s">
        <v>42</v>
      </c>
      <c r="C34" s="34" t="s">
        <v>68</v>
      </c>
      <c r="D34" s="38">
        <v>5018</v>
      </c>
      <c r="E34" s="36">
        <v>0</v>
      </c>
      <c r="F34" s="36">
        <v>0</v>
      </c>
      <c r="G34" s="36">
        <v>0</v>
      </c>
      <c r="H34" s="37">
        <v>0</v>
      </c>
      <c r="I34" s="37">
        <v>0</v>
      </c>
      <c r="J34" s="37">
        <v>0</v>
      </c>
      <c r="K34" s="39">
        <v>0</v>
      </c>
      <c r="L34" s="39">
        <v>0</v>
      </c>
      <c r="M34" s="40">
        <v>0</v>
      </c>
      <c r="N34" s="40">
        <v>0</v>
      </c>
    </row>
    <row r="35" spans="1:14" ht="24" x14ac:dyDescent="0.2">
      <c r="A35" s="32" t="s">
        <v>41</v>
      </c>
      <c r="B35" s="32" t="s">
        <v>42</v>
      </c>
      <c r="C35" s="34" t="s">
        <v>69</v>
      </c>
      <c r="D35" s="38">
        <v>5018</v>
      </c>
      <c r="E35" s="36">
        <v>0</v>
      </c>
      <c r="F35" s="36">
        <v>5000000</v>
      </c>
      <c r="G35" s="36">
        <v>5000000</v>
      </c>
      <c r="H35" s="37">
        <v>1</v>
      </c>
      <c r="I35" s="37">
        <v>1</v>
      </c>
      <c r="J35" s="37">
        <v>1</v>
      </c>
      <c r="K35" s="39">
        <v>0</v>
      </c>
      <c r="L35" s="39">
        <f t="shared" si="1"/>
        <v>1</v>
      </c>
      <c r="M35" s="40">
        <f t="shared" si="2"/>
        <v>1</v>
      </c>
      <c r="N35" s="40">
        <f t="shared" si="3"/>
        <v>1</v>
      </c>
    </row>
    <row r="36" spans="1:14" ht="36" x14ac:dyDescent="0.2">
      <c r="A36" s="32" t="s">
        <v>41</v>
      </c>
      <c r="B36" s="32" t="s">
        <v>42</v>
      </c>
      <c r="C36" s="34" t="s">
        <v>70</v>
      </c>
      <c r="D36" s="38">
        <v>5018</v>
      </c>
      <c r="E36" s="36">
        <v>0</v>
      </c>
      <c r="F36" s="36">
        <f>5000000+1740458.76</f>
        <v>6740458.7599999998</v>
      </c>
      <c r="G36" s="36">
        <f t="shared" ref="G36" si="5">5000000+1740458.76</f>
        <v>6740458.7599999998</v>
      </c>
      <c r="H36" s="37">
        <v>1</v>
      </c>
      <c r="I36" s="37">
        <v>1</v>
      </c>
      <c r="J36" s="37">
        <v>1</v>
      </c>
      <c r="K36" s="39">
        <v>0</v>
      </c>
      <c r="L36" s="39">
        <f t="shared" si="1"/>
        <v>1</v>
      </c>
      <c r="M36" s="40">
        <f t="shared" si="2"/>
        <v>1</v>
      </c>
      <c r="N36" s="40">
        <f t="shared" si="3"/>
        <v>1</v>
      </c>
    </row>
    <row r="37" spans="1:14" ht="24" x14ac:dyDescent="0.2">
      <c r="A37" s="32" t="s">
        <v>41</v>
      </c>
      <c r="B37" s="32" t="s">
        <v>42</v>
      </c>
      <c r="C37" s="34" t="s">
        <v>71</v>
      </c>
      <c r="D37" s="38">
        <v>5018</v>
      </c>
      <c r="E37" s="36">
        <v>0</v>
      </c>
      <c r="F37" s="36">
        <v>10000000</v>
      </c>
      <c r="G37" s="36">
        <v>10000000</v>
      </c>
      <c r="H37" s="37">
        <v>1</v>
      </c>
      <c r="I37" s="37">
        <v>1</v>
      </c>
      <c r="J37" s="37">
        <v>1</v>
      </c>
      <c r="K37" s="39">
        <v>0</v>
      </c>
      <c r="L37" s="39">
        <f t="shared" si="1"/>
        <v>1</v>
      </c>
      <c r="M37" s="40">
        <f t="shared" si="2"/>
        <v>1</v>
      </c>
      <c r="N37" s="40">
        <f t="shared" si="3"/>
        <v>1</v>
      </c>
    </row>
    <row r="38" spans="1:14" ht="12" x14ac:dyDescent="0.2">
      <c r="A38" s="32" t="s">
        <v>41</v>
      </c>
      <c r="B38" s="32" t="s">
        <v>42</v>
      </c>
      <c r="C38" s="34" t="s">
        <v>72</v>
      </c>
      <c r="D38" s="38">
        <v>5018</v>
      </c>
      <c r="E38" s="36">
        <v>0</v>
      </c>
      <c r="F38" s="36">
        <v>1691397.45</v>
      </c>
      <c r="G38" s="36">
        <v>1691397.45</v>
      </c>
      <c r="H38" s="37">
        <v>5</v>
      </c>
      <c r="I38" s="37">
        <v>5</v>
      </c>
      <c r="J38" s="37">
        <v>5</v>
      </c>
      <c r="K38" s="39">
        <v>0</v>
      </c>
      <c r="L38" s="39">
        <f t="shared" si="1"/>
        <v>1</v>
      </c>
      <c r="M38" s="40">
        <f t="shared" si="2"/>
        <v>1</v>
      </c>
      <c r="N38" s="40">
        <f t="shared" si="3"/>
        <v>1</v>
      </c>
    </row>
    <row r="39" spans="1:14" ht="60" x14ac:dyDescent="0.2">
      <c r="A39" s="32" t="s">
        <v>41</v>
      </c>
      <c r="B39" s="32" t="s">
        <v>42</v>
      </c>
      <c r="C39" s="34" t="s">
        <v>73</v>
      </c>
      <c r="D39" s="38">
        <v>5018</v>
      </c>
      <c r="E39" s="36">
        <v>50000</v>
      </c>
      <c r="F39" s="36">
        <v>800000</v>
      </c>
      <c r="G39" s="36">
        <v>538972.43999999994</v>
      </c>
      <c r="H39" s="37">
        <v>4</v>
      </c>
      <c r="I39" s="37">
        <v>4</v>
      </c>
      <c r="J39" s="37">
        <v>4</v>
      </c>
      <c r="K39" s="39">
        <f t="shared" si="0"/>
        <v>10.779448799999999</v>
      </c>
      <c r="L39" s="39">
        <f t="shared" si="1"/>
        <v>0.67371554999999994</v>
      </c>
      <c r="M39" s="40">
        <f t="shared" si="2"/>
        <v>1</v>
      </c>
      <c r="N39" s="40">
        <f t="shared" si="3"/>
        <v>1</v>
      </c>
    </row>
    <row r="40" spans="1:14" ht="36" x14ac:dyDescent="0.2">
      <c r="A40" s="32" t="s">
        <v>41</v>
      </c>
      <c r="B40" s="32" t="s">
        <v>42</v>
      </c>
      <c r="C40" s="34" t="s">
        <v>74</v>
      </c>
      <c r="D40" s="38">
        <v>5018</v>
      </c>
      <c r="E40" s="36">
        <v>500000</v>
      </c>
      <c r="F40" s="36">
        <v>1580000</v>
      </c>
      <c r="G40" s="36">
        <v>501142.32</v>
      </c>
      <c r="H40" s="37">
        <v>7</v>
      </c>
      <c r="I40" s="37">
        <v>7</v>
      </c>
      <c r="J40" s="37">
        <v>7</v>
      </c>
      <c r="K40" s="39">
        <f t="shared" si="0"/>
        <v>1.0022846400000001</v>
      </c>
      <c r="L40" s="39">
        <f t="shared" si="1"/>
        <v>0.31717868354430379</v>
      </c>
      <c r="M40" s="40">
        <f t="shared" si="2"/>
        <v>1</v>
      </c>
      <c r="N40" s="40">
        <f t="shared" si="3"/>
        <v>1</v>
      </c>
    </row>
    <row r="41" spans="1:14" ht="24" x14ac:dyDescent="0.2">
      <c r="A41" s="32" t="s">
        <v>41</v>
      </c>
      <c r="B41" s="33" t="s">
        <v>75</v>
      </c>
      <c r="C41" s="34" t="s">
        <v>76</v>
      </c>
      <c r="D41" s="38">
        <v>5018</v>
      </c>
      <c r="E41" s="36">
        <v>4500000</v>
      </c>
      <c r="F41" s="36">
        <v>10709477.720000001</v>
      </c>
      <c r="G41" s="36">
        <v>9709477.7200000007</v>
      </c>
      <c r="H41" s="37">
        <v>335</v>
      </c>
      <c r="I41" s="37">
        <v>335</v>
      </c>
      <c r="J41" s="37">
        <v>335</v>
      </c>
      <c r="K41" s="39">
        <f t="shared" si="0"/>
        <v>2.1576617155555557</v>
      </c>
      <c r="L41" s="39">
        <f t="shared" si="1"/>
        <v>0.90662476489096244</v>
      </c>
      <c r="M41" s="40">
        <f t="shared" si="2"/>
        <v>1</v>
      </c>
      <c r="N41" s="40">
        <f t="shared" si="3"/>
        <v>1</v>
      </c>
    </row>
    <row r="42" spans="1:14" ht="24" x14ac:dyDescent="0.2">
      <c r="A42" s="32" t="s">
        <v>41</v>
      </c>
      <c r="B42" s="33" t="s">
        <v>75</v>
      </c>
      <c r="C42" s="34" t="s">
        <v>77</v>
      </c>
      <c r="D42" s="38">
        <v>5018</v>
      </c>
      <c r="E42" s="36">
        <v>50000</v>
      </c>
      <c r="F42" s="36">
        <v>263416.08</v>
      </c>
      <c r="G42" s="36">
        <v>263041.98</v>
      </c>
      <c r="H42" s="37">
        <v>13</v>
      </c>
      <c r="I42" s="37">
        <v>13</v>
      </c>
      <c r="J42" s="37">
        <v>13</v>
      </c>
      <c r="K42" s="39">
        <f t="shared" si="0"/>
        <v>5.2608395999999997</v>
      </c>
      <c r="L42" s="39">
        <f t="shared" si="1"/>
        <v>0.99857981335080215</v>
      </c>
      <c r="M42" s="40">
        <f t="shared" si="2"/>
        <v>1</v>
      </c>
      <c r="N42" s="40">
        <f t="shared" si="3"/>
        <v>1</v>
      </c>
    </row>
    <row r="43" spans="1:14" ht="24" x14ac:dyDescent="0.2">
      <c r="A43" s="32" t="s">
        <v>41</v>
      </c>
      <c r="B43" s="33" t="s">
        <v>75</v>
      </c>
      <c r="C43" s="34" t="s">
        <v>78</v>
      </c>
      <c r="D43" s="38">
        <v>5018</v>
      </c>
      <c r="E43" s="36">
        <v>20000</v>
      </c>
      <c r="F43" s="36">
        <v>521412.16</v>
      </c>
      <c r="G43" s="36">
        <v>259412.16</v>
      </c>
      <c r="H43" s="37">
        <v>1</v>
      </c>
      <c r="I43" s="37">
        <v>1</v>
      </c>
      <c r="J43" s="37">
        <v>1</v>
      </c>
      <c r="K43" s="39">
        <f t="shared" si="0"/>
        <v>12.970608</v>
      </c>
      <c r="L43" s="39">
        <f t="shared" si="1"/>
        <v>0.49751843148422165</v>
      </c>
      <c r="M43" s="40">
        <f t="shared" si="2"/>
        <v>1</v>
      </c>
      <c r="N43" s="40">
        <f t="shared" si="3"/>
        <v>1</v>
      </c>
    </row>
    <row r="44" spans="1:14" ht="36" x14ac:dyDescent="0.2">
      <c r="A44" s="32" t="s">
        <v>41</v>
      </c>
      <c r="B44" s="33" t="s">
        <v>75</v>
      </c>
      <c r="C44" s="34" t="s">
        <v>79</v>
      </c>
      <c r="D44" s="38">
        <v>5018</v>
      </c>
      <c r="E44" s="36">
        <v>20000</v>
      </c>
      <c r="F44" s="36">
        <v>308317.61</v>
      </c>
      <c r="G44" s="36">
        <v>210983.61</v>
      </c>
      <c r="H44" s="37">
        <v>10</v>
      </c>
      <c r="I44" s="37">
        <v>10</v>
      </c>
      <c r="J44" s="37">
        <v>10</v>
      </c>
      <c r="K44" s="39">
        <f t="shared" si="0"/>
        <v>10.549180499999999</v>
      </c>
      <c r="L44" s="39">
        <f t="shared" si="1"/>
        <v>0.68430606347785328</v>
      </c>
      <c r="M44" s="40">
        <f t="shared" si="2"/>
        <v>1</v>
      </c>
      <c r="N44" s="40">
        <f t="shared" si="3"/>
        <v>1</v>
      </c>
    </row>
    <row r="45" spans="1:14" ht="48" x14ac:dyDescent="0.2">
      <c r="A45" s="32" t="s">
        <v>41</v>
      </c>
      <c r="B45" s="33" t="s">
        <v>75</v>
      </c>
      <c r="C45" s="34" t="s">
        <v>80</v>
      </c>
      <c r="D45" s="38">
        <v>5018</v>
      </c>
      <c r="E45" s="36">
        <v>20000</v>
      </c>
      <c r="F45" s="36">
        <v>0</v>
      </c>
      <c r="G45" s="36">
        <v>0</v>
      </c>
      <c r="H45" s="37">
        <v>0</v>
      </c>
      <c r="I45" s="37">
        <v>0</v>
      </c>
      <c r="J45" s="37">
        <v>0</v>
      </c>
      <c r="K45" s="39">
        <f t="shared" si="0"/>
        <v>0</v>
      </c>
      <c r="L45" s="39">
        <v>0</v>
      </c>
      <c r="M45" s="40">
        <v>0</v>
      </c>
      <c r="N45" s="40">
        <v>0</v>
      </c>
    </row>
    <row r="46" spans="1:14" ht="24" x14ac:dyDescent="0.2">
      <c r="A46" s="32" t="s">
        <v>41</v>
      </c>
      <c r="B46" s="33" t="s">
        <v>75</v>
      </c>
      <c r="C46" s="34" t="s">
        <v>81</v>
      </c>
      <c r="D46" s="38">
        <v>5018</v>
      </c>
      <c r="E46" s="36">
        <v>20000</v>
      </c>
      <c r="F46" s="36">
        <v>0</v>
      </c>
      <c r="G46" s="36">
        <v>0</v>
      </c>
      <c r="H46" s="37">
        <v>0</v>
      </c>
      <c r="I46" s="37">
        <v>0</v>
      </c>
      <c r="J46" s="37">
        <v>0</v>
      </c>
      <c r="K46" s="39">
        <f t="shared" si="0"/>
        <v>0</v>
      </c>
      <c r="L46" s="39">
        <v>0</v>
      </c>
      <c r="M46" s="40">
        <v>0</v>
      </c>
      <c r="N46" s="40">
        <v>0</v>
      </c>
    </row>
    <row r="47" spans="1:14" ht="24" x14ac:dyDescent="0.2">
      <c r="A47" s="32" t="s">
        <v>41</v>
      </c>
      <c r="B47" s="33" t="s">
        <v>75</v>
      </c>
      <c r="C47" s="34" t="s">
        <v>82</v>
      </c>
      <c r="D47" s="38">
        <v>5018</v>
      </c>
      <c r="E47" s="36">
        <v>10000</v>
      </c>
      <c r="F47" s="36">
        <v>11949.4</v>
      </c>
      <c r="G47" s="36">
        <v>11949.4</v>
      </c>
      <c r="H47" s="37">
        <v>9</v>
      </c>
      <c r="I47" s="37">
        <v>9</v>
      </c>
      <c r="J47" s="37">
        <v>9</v>
      </c>
      <c r="K47" s="39">
        <f t="shared" si="0"/>
        <v>1.1949399999999999</v>
      </c>
      <c r="L47" s="39">
        <f t="shared" si="1"/>
        <v>1</v>
      </c>
      <c r="M47" s="40">
        <f t="shared" si="2"/>
        <v>1</v>
      </c>
      <c r="N47" s="40">
        <f t="shared" si="3"/>
        <v>1</v>
      </c>
    </row>
    <row r="48" spans="1:14" ht="36" x14ac:dyDescent="0.2">
      <c r="A48" s="32" t="s">
        <v>41</v>
      </c>
      <c r="B48" s="33" t="s">
        <v>75</v>
      </c>
      <c r="C48" s="34" t="s">
        <v>83</v>
      </c>
      <c r="D48" s="38">
        <v>5018</v>
      </c>
      <c r="E48" s="36">
        <v>53000</v>
      </c>
      <c r="F48" s="36">
        <f>53000+353000</f>
        <v>406000</v>
      </c>
      <c r="G48" s="36">
        <v>90025.3</v>
      </c>
      <c r="H48" s="37">
        <v>2</v>
      </c>
      <c r="I48" s="37">
        <v>2</v>
      </c>
      <c r="J48" s="37">
        <v>2</v>
      </c>
      <c r="K48" s="39">
        <f t="shared" si="0"/>
        <v>1.6985905660377358</v>
      </c>
      <c r="L48" s="39">
        <f t="shared" si="1"/>
        <v>0.22173719211822659</v>
      </c>
      <c r="M48" s="40">
        <f t="shared" si="2"/>
        <v>1</v>
      </c>
      <c r="N48" s="40">
        <f t="shared" si="3"/>
        <v>1</v>
      </c>
    </row>
    <row r="49" spans="1:14" ht="36" x14ac:dyDescent="0.2">
      <c r="A49" s="32" t="s">
        <v>41</v>
      </c>
      <c r="B49" s="33" t="s">
        <v>75</v>
      </c>
      <c r="C49" s="34" t="s">
        <v>84</v>
      </c>
      <c r="D49" s="38">
        <v>5018</v>
      </c>
      <c r="E49" s="36">
        <v>100000</v>
      </c>
      <c r="F49" s="36">
        <v>600000</v>
      </c>
      <c r="G49" s="36">
        <v>432461.61</v>
      </c>
      <c r="H49" s="37">
        <v>1</v>
      </c>
      <c r="I49" s="37">
        <v>1</v>
      </c>
      <c r="J49" s="37">
        <v>1</v>
      </c>
      <c r="K49" s="39">
        <f t="shared" si="0"/>
        <v>4.3246161000000001</v>
      </c>
      <c r="L49" s="39">
        <f t="shared" si="1"/>
        <v>0.72076934999999998</v>
      </c>
      <c r="M49" s="40">
        <f t="shared" si="2"/>
        <v>1</v>
      </c>
      <c r="N49" s="40">
        <f t="shared" si="3"/>
        <v>1</v>
      </c>
    </row>
    <row r="50" spans="1:14" ht="48" x14ac:dyDescent="0.2">
      <c r="A50" s="32" t="s">
        <v>41</v>
      </c>
      <c r="B50" s="33" t="s">
        <v>85</v>
      </c>
      <c r="C50" s="34" t="s">
        <v>86</v>
      </c>
      <c r="D50" s="38">
        <v>5018</v>
      </c>
      <c r="E50" s="36">
        <f>50000+10000</f>
        <v>60000</v>
      </c>
      <c r="F50" s="36">
        <v>1000000</v>
      </c>
      <c r="G50" s="36">
        <f>614605.6+143593.92</f>
        <v>758199.52</v>
      </c>
      <c r="H50" s="37">
        <v>220</v>
      </c>
      <c r="I50" s="37">
        <v>220</v>
      </c>
      <c r="J50" s="37">
        <v>220</v>
      </c>
      <c r="K50" s="39">
        <f>+G50/E50</f>
        <v>12.636658666666667</v>
      </c>
      <c r="L50" s="39">
        <f t="shared" si="1"/>
        <v>0.75819952000000002</v>
      </c>
      <c r="M50" s="40">
        <f t="shared" si="2"/>
        <v>1</v>
      </c>
      <c r="N50" s="40">
        <f t="shared" si="3"/>
        <v>1</v>
      </c>
    </row>
    <row r="51" spans="1:14" x14ac:dyDescent="0.2">
      <c r="A51" s="11" t="s">
        <v>87</v>
      </c>
      <c r="B51" s="24"/>
      <c r="C51" s="24"/>
      <c r="D51" s="25"/>
      <c r="E51" s="26"/>
      <c r="F51" s="27"/>
    </row>
    <row r="52" spans="1:14" x14ac:dyDescent="0.2">
      <c r="A52" s="11"/>
      <c r="B52" s="24"/>
      <c r="C52" s="24"/>
      <c r="D52" s="25"/>
      <c r="E52" s="26"/>
      <c r="F52" s="27"/>
    </row>
    <row r="53" spans="1:14" x14ac:dyDescent="0.2">
      <c r="A53" s="11"/>
      <c r="B53" s="24"/>
      <c r="C53" s="24"/>
      <c r="D53" s="25"/>
      <c r="E53" s="26"/>
      <c r="F53" s="27"/>
    </row>
    <row r="54" spans="1:14" x14ac:dyDescent="0.2">
      <c r="A54" s="11"/>
      <c r="B54" s="24"/>
      <c r="C54" s="24"/>
      <c r="D54" s="25"/>
      <c r="E54" s="26"/>
      <c r="F54" s="27"/>
    </row>
    <row r="55" spans="1:14" x14ac:dyDescent="0.2">
      <c r="A55" s="11"/>
      <c r="B55" s="24"/>
      <c r="C55" s="24"/>
      <c r="D55" s="25"/>
      <c r="E55" s="26"/>
      <c r="F55" s="27"/>
    </row>
    <row r="56" spans="1:14" x14ac:dyDescent="0.2">
      <c r="A56" s="24"/>
      <c r="B56" s="28"/>
      <c r="C56" s="24"/>
      <c r="D56" s="25"/>
      <c r="E56" s="26"/>
      <c r="F56" s="27"/>
    </row>
    <row r="57" spans="1:14" x14ac:dyDescent="0.2">
      <c r="A57" s="24"/>
      <c r="B57" s="28"/>
      <c r="C57" s="24"/>
      <c r="D57" s="25"/>
      <c r="E57" s="26"/>
      <c r="F57" s="27"/>
    </row>
    <row r="58" spans="1:14" x14ac:dyDescent="0.2">
      <c r="A58" s="24"/>
      <c r="B58" s="28"/>
      <c r="C58" s="24"/>
      <c r="D58" s="25"/>
      <c r="E58" s="26"/>
      <c r="F58" s="27"/>
    </row>
    <row r="59" spans="1:14" x14ac:dyDescent="0.2">
      <c r="A59" s="11"/>
      <c r="B59" s="24"/>
      <c r="C59" s="24"/>
      <c r="D59" s="25"/>
      <c r="E59" s="26"/>
      <c r="F59" s="27"/>
    </row>
    <row r="60" spans="1:14" ht="72" customHeight="1" x14ac:dyDescent="0.2">
      <c r="A60" s="29"/>
      <c r="B60" s="24"/>
      <c r="C60" s="30" t="s">
        <v>88</v>
      </c>
      <c r="D60" s="25"/>
      <c r="E60" s="26"/>
      <c r="F60" s="27"/>
      <c r="H60" s="45" t="s">
        <v>89</v>
      </c>
      <c r="I60" s="45"/>
      <c r="J60" s="31"/>
    </row>
    <row r="74" spans="8:9" x14ac:dyDescent="0.2">
      <c r="H74" s="44"/>
      <c r="I74" s="45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3">
    <mergeCell ref="A1:N1"/>
    <mergeCell ref="H74:I74"/>
    <mergeCell ref="H60:I60"/>
  </mergeCells>
  <dataValidations disablePrompts="1" count="1">
    <dataValidation allowBlank="1" showErrorMessage="1" prompt="Clave asignada al programa/proyecto" sqref="A2:A3"/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2020-01-23T22:21:49Z</cp:lastPrinted>
  <dcterms:created xsi:type="dcterms:W3CDTF">2014-10-22T05:35:08Z</dcterms:created>
  <dcterms:modified xsi:type="dcterms:W3CDTF">2020-02-17T17:37:25Z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